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1" sheetId="1" r:id="rId1"/>
  </sheets>
  <definedNames>
    <definedName name="_xlnm.Print_Area" localSheetId="0">'1'!$A$1:$L$47</definedName>
  </definedNames>
  <calcPr fullCalcOnLoad="1"/>
</workbook>
</file>

<file path=xl/sharedStrings.xml><?xml version="1.0" encoding="utf-8"?>
<sst xmlns="http://schemas.openxmlformats.org/spreadsheetml/2006/main" count="83" uniqueCount="78">
  <si>
    <t>Concours en Ring</t>
  </si>
  <si>
    <t>Nom du Chien :</t>
  </si>
  <si>
    <t>Conducteur :</t>
  </si>
  <si>
    <t>Code postal :</t>
  </si>
  <si>
    <t>Ville :</t>
  </si>
  <si>
    <t>Date :</t>
  </si>
  <si>
    <t>Rappel :</t>
  </si>
  <si>
    <t>Rapport :</t>
  </si>
  <si>
    <t>Club
organisateur</t>
  </si>
  <si>
    <t>Voix</t>
  </si>
  <si>
    <t>Sifflet</t>
  </si>
  <si>
    <t>EXERCICES</t>
  </si>
  <si>
    <t>Note</t>
  </si>
  <si>
    <t>Total
Partiel</t>
  </si>
  <si>
    <t>Pénal.
A.G.</t>
  </si>
  <si>
    <t>OBSERVATIONS</t>
  </si>
  <si>
    <t>TOTAL</t>
  </si>
  <si>
    <t>ALLURE GENERALE</t>
  </si>
  <si>
    <t>TOTAL DES POINTS</t>
  </si>
  <si>
    <t>Société
Organisatrice</t>
  </si>
  <si>
    <t>Escalade de la palissade</t>
  </si>
  <si>
    <t>Saut de la haie</t>
  </si>
  <si>
    <t>Saut en longueur</t>
  </si>
  <si>
    <t>Suite en laisse</t>
  </si>
  <si>
    <t>Suite sans laisse</t>
  </si>
  <si>
    <t>Absence</t>
  </si>
  <si>
    <t>Envoi en avant</t>
  </si>
  <si>
    <t>Rapport d'objet lancé</t>
  </si>
  <si>
    <t>Rapport d'objet au vu</t>
  </si>
  <si>
    <t>Rapport d'objet à l'insu</t>
  </si>
  <si>
    <t>Attaque au révolver
Garde au ferme</t>
  </si>
  <si>
    <t>Attaque mordante
Fuyante</t>
  </si>
  <si>
    <t>Attaque mordante
de Face</t>
  </si>
  <si>
    <t>Attaque arrêtée</t>
  </si>
  <si>
    <t>Défense du conducteur</t>
  </si>
  <si>
    <t>Recherche
Conduite</t>
  </si>
  <si>
    <t>Garde d'Objet</t>
  </si>
  <si>
    <t>A.G  Total des points à déduire</t>
  </si>
  <si>
    <t>2ème fuite :</t>
  </si>
  <si>
    <t>Report attaque de face :</t>
  </si>
  <si>
    <t>H. A</t>
  </si>
  <si>
    <t>H.A</t>
  </si>
  <si>
    <t>JUGE</t>
  </si>
  <si>
    <t>QUALIFICATIF</t>
  </si>
  <si>
    <t>CLASSEMENT</t>
  </si>
  <si>
    <t xml:space="preserve">1ère fuite : </t>
  </si>
  <si>
    <t>Pénalités à
déduire</t>
  </si>
  <si>
    <t>Points 
obtenus</t>
  </si>
  <si>
    <t xml:space="preserve">Positions                 </t>
  </si>
  <si>
    <t xml:space="preserve">Commande à : </t>
  </si>
  <si>
    <t>1er passage :</t>
  </si>
  <si>
    <t>2ème passage :</t>
  </si>
  <si>
    <t>3ème passage :</t>
  </si>
  <si>
    <t>3ème fuite :</t>
  </si>
  <si>
    <t>4ème fuite :</t>
  </si>
  <si>
    <t>X 1.33 =</t>
  </si>
  <si>
    <t>m</t>
  </si>
  <si>
    <t>1ère fuite :</t>
  </si>
  <si>
    <t>Observations :</t>
  </si>
  <si>
    <t>Lieu :</t>
  </si>
  <si>
    <t xml:space="preserve">N° CT : </t>
  </si>
  <si>
    <t>Niveau :</t>
  </si>
  <si>
    <t>Refus d'appâts lancés</t>
  </si>
  <si>
    <t>Refus d'appâts au sol</t>
  </si>
  <si>
    <t>Dentitions :</t>
  </si>
  <si>
    <t>RAS</t>
  </si>
  <si>
    <t>Chaussettes</t>
  </si>
  <si>
    <t>Gants</t>
  </si>
  <si>
    <t>Etui lunettes</t>
  </si>
  <si>
    <t>Mouchoir</t>
  </si>
  <si>
    <t>A</t>
  </si>
  <si>
    <t>C</t>
  </si>
  <si>
    <t>D</t>
  </si>
  <si>
    <t>D C A C D A</t>
  </si>
  <si>
    <t>A D C D A C</t>
  </si>
  <si>
    <t>C D A C A D</t>
  </si>
  <si>
    <t>copryright2009gbillat2@wanadoo,fr</t>
  </si>
  <si>
    <t>American Ring Federation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</si>
</sst>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dd/mm/yy;@"/>
    <numFmt numFmtId="174" formatCode="00000"/>
    <numFmt numFmtId="175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4"/>
      <name val="Baskerville Old Face"/>
      <family val="1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175" fontId="8" fillId="0" borderId="1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2" xfId="0" applyFont="1" applyBorder="1" applyAlignment="1">
      <alignment/>
    </xf>
    <xf numFmtId="174" fontId="1" fillId="0" borderId="10" xfId="0" applyNumberFormat="1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2" fontId="0" fillId="0" borderId="21" xfId="0" applyNumberFormat="1" applyBorder="1" applyAlignment="1" applyProtection="1">
      <alignment/>
      <protection locked="0"/>
    </xf>
    <xf numFmtId="2" fontId="1" fillId="0" borderId="10" xfId="0" applyNumberFormat="1" applyFont="1" applyBorder="1" applyAlignment="1">
      <alignment/>
    </xf>
    <xf numFmtId="1" fontId="6" fillId="0" borderId="12" xfId="0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2" fontId="1" fillId="0" borderId="20" xfId="0" applyNumberFormat="1" applyFont="1" applyBorder="1" applyAlignment="1" applyProtection="1">
      <alignment horizontal="right"/>
      <protection locked="0"/>
    </xf>
    <xf numFmtId="0" fontId="10" fillId="0" borderId="0" xfId="53" applyAlignment="1" applyProtection="1">
      <alignment/>
      <protection/>
    </xf>
    <xf numFmtId="0" fontId="1" fillId="37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7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7" borderId="10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0" fillId="0" borderId="12" xfId="53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173" fontId="0" fillId="0" borderId="21" xfId="0" applyNumberFormat="1" applyBorder="1" applyAlignment="1" applyProtection="1">
      <alignment horizontal="center"/>
      <protection locked="0"/>
    </xf>
    <xf numFmtId="173" fontId="0" fillId="0" borderId="28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1" fillId="0" borderId="3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36" borderId="22" xfId="0" applyFont="1" applyFill="1" applyBorder="1" applyAlignment="1">
      <alignment wrapText="1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31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0" fontId="0" fillId="36" borderId="22" xfId="0" applyFill="1" applyBorder="1" applyAlignment="1">
      <alignment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2" fontId="0" fillId="0" borderId="22" xfId="0" applyNumberFormat="1" applyBorder="1" applyAlignment="1" applyProtection="1">
      <alignment vertical="top"/>
      <protection locked="0"/>
    </xf>
    <xf numFmtId="2" fontId="0" fillId="0" borderId="26" xfId="0" applyNumberFormat="1" applyBorder="1" applyAlignment="1" applyProtection="1">
      <alignment vertical="top"/>
      <protection locked="0"/>
    </xf>
    <xf numFmtId="2" fontId="0" fillId="0" borderId="27" xfId="0" applyNumberFormat="1" applyBorder="1" applyAlignment="1" applyProtection="1">
      <alignment vertical="top"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12" fillId="0" borderId="28" xfId="0" applyFont="1" applyBorder="1" applyAlignment="1" applyProtection="1">
      <alignment/>
      <protection locked="0"/>
    </xf>
    <xf numFmtId="2" fontId="0" fillId="0" borderId="31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" fillId="35" borderId="22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6" xfId="0" applyFill="1" applyBorder="1" applyAlignment="1">
      <alignment/>
    </xf>
    <xf numFmtId="0" fontId="1" fillId="35" borderId="22" xfId="0" applyFont="1" applyFill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3" fontId="0" fillId="0" borderId="22" xfId="0" applyNumberFormat="1" applyBorder="1" applyAlignment="1" applyProtection="1">
      <alignment horizontal="center" vertical="center"/>
      <protection locked="0"/>
    </xf>
    <xf numFmtId="13" fontId="0" fillId="0" borderId="26" xfId="0" applyNumberFormat="1" applyBorder="1" applyAlignment="1" applyProtection="1">
      <alignment/>
      <protection locked="0"/>
    </xf>
    <xf numFmtId="13" fontId="0" fillId="0" borderId="27" xfId="0" applyNumberForma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1171575</xdr:colOff>
      <xdr:row>1</xdr:row>
      <xdr:rowOff>371475</xdr:rowOff>
    </xdr:to>
    <xdr:pic>
      <xdr:nvPicPr>
        <xdr:cNvPr id="1" name="Picture 11" descr="ar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ryright2009gbillat2@wanadoo,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18.00390625" style="0" customWidth="1"/>
    <col min="2" max="2" width="6.28125" style="0" customWidth="1"/>
    <col min="3" max="3" width="9.7109375" style="0" customWidth="1"/>
    <col min="4" max="4" width="6.421875" style="0" customWidth="1"/>
    <col min="5" max="5" width="4.8515625" style="0" customWidth="1"/>
    <col min="6" max="6" width="3.00390625" style="0" customWidth="1"/>
    <col min="7" max="7" width="10.140625" style="0" customWidth="1"/>
    <col min="8" max="8" width="4.8515625" style="0" customWidth="1"/>
    <col min="9" max="9" width="6.421875" style="0" customWidth="1"/>
    <col min="10" max="10" width="12.00390625" style="0" customWidth="1"/>
    <col min="11" max="11" width="23.8515625" style="0" customWidth="1"/>
    <col min="12" max="12" width="1.8515625" style="0" customWidth="1"/>
  </cols>
  <sheetData>
    <row r="1" spans="1:12" ht="47.25" customHeight="1">
      <c r="A1" s="150"/>
      <c r="B1" s="67" t="s">
        <v>77</v>
      </c>
      <c r="C1" s="68"/>
      <c r="D1" s="68"/>
      <c r="E1" s="68"/>
      <c r="F1" s="69"/>
      <c r="G1" s="7" t="s">
        <v>19</v>
      </c>
      <c r="H1" s="73"/>
      <c r="I1" s="74"/>
      <c r="J1" s="8" t="s">
        <v>8</v>
      </c>
      <c r="K1" s="118"/>
      <c r="L1" s="119"/>
    </row>
    <row r="2" spans="1:25" ht="32.25" customHeight="1">
      <c r="A2" s="151"/>
      <c r="B2" s="70" t="s">
        <v>0</v>
      </c>
      <c r="C2" s="71"/>
      <c r="D2" s="71"/>
      <c r="E2" s="71"/>
      <c r="F2" s="72"/>
      <c r="G2" s="2" t="s">
        <v>5</v>
      </c>
      <c r="H2" s="75"/>
      <c r="I2" s="76"/>
      <c r="J2" s="77"/>
      <c r="K2" s="178"/>
      <c r="L2" s="179"/>
      <c r="X2" s="60" t="s">
        <v>9</v>
      </c>
      <c r="Y2" s="60" t="s">
        <v>66</v>
      </c>
    </row>
    <row r="3" spans="1:25" ht="13.5" customHeight="1">
      <c r="A3" s="3" t="s">
        <v>1</v>
      </c>
      <c r="B3" s="62"/>
      <c r="C3" s="63"/>
      <c r="D3" s="63"/>
      <c r="E3" s="63"/>
      <c r="F3" s="89"/>
      <c r="G3" s="2" t="s">
        <v>59</v>
      </c>
      <c r="H3" s="77"/>
      <c r="I3" s="78"/>
      <c r="J3" s="180"/>
      <c r="K3" s="127"/>
      <c r="L3" s="181"/>
      <c r="X3" s="60" t="s">
        <v>10</v>
      </c>
      <c r="Y3" s="60" t="s">
        <v>67</v>
      </c>
    </row>
    <row r="4" spans="1:25" ht="13.5" customHeight="1">
      <c r="A4" s="3" t="s">
        <v>2</v>
      </c>
      <c r="B4" s="62"/>
      <c r="C4" s="63"/>
      <c r="D4" s="63"/>
      <c r="E4" s="63"/>
      <c r="F4" s="89"/>
      <c r="G4" s="59" t="s">
        <v>6</v>
      </c>
      <c r="H4" s="62"/>
      <c r="I4" s="200"/>
      <c r="J4" s="182"/>
      <c r="K4" s="127"/>
      <c r="L4" s="181"/>
      <c r="Y4" s="60" t="s">
        <v>68</v>
      </c>
    </row>
    <row r="5" spans="1:25" ht="13.5" customHeight="1">
      <c r="A5" s="3"/>
      <c r="B5" s="62"/>
      <c r="C5" s="63"/>
      <c r="D5" s="63"/>
      <c r="E5" s="63"/>
      <c r="F5" s="89"/>
      <c r="G5" s="2" t="s">
        <v>7</v>
      </c>
      <c r="H5" s="111"/>
      <c r="I5" s="112"/>
      <c r="J5" s="180"/>
      <c r="K5" s="127"/>
      <c r="L5" s="181"/>
      <c r="Y5" s="60" t="s">
        <v>69</v>
      </c>
    </row>
    <row r="6" spans="1:12" ht="13.5" customHeight="1">
      <c r="A6" s="3" t="s">
        <v>3</v>
      </c>
      <c r="B6" s="38"/>
      <c r="C6" s="3" t="s">
        <v>4</v>
      </c>
      <c r="D6" s="62"/>
      <c r="E6" s="63"/>
      <c r="F6" s="89"/>
      <c r="G6" s="2" t="s">
        <v>60</v>
      </c>
      <c r="H6" s="107"/>
      <c r="I6" s="108"/>
      <c r="J6" s="183"/>
      <c r="K6" s="132"/>
      <c r="L6" s="184"/>
    </row>
    <row r="7" spans="1:12" ht="21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4" ht="25.5" customHeight="1" thickBot="1">
      <c r="A8" s="17" t="s">
        <v>11</v>
      </c>
      <c r="B8" s="18">
        <v>3</v>
      </c>
      <c r="C8" s="19" t="s">
        <v>12</v>
      </c>
      <c r="D8" s="20" t="s">
        <v>13</v>
      </c>
      <c r="E8" s="20" t="s">
        <v>14</v>
      </c>
      <c r="F8" s="86" t="s">
        <v>15</v>
      </c>
      <c r="G8" s="87"/>
      <c r="H8" s="87"/>
      <c r="I8" s="87"/>
      <c r="J8" s="87"/>
      <c r="K8" s="87"/>
      <c r="L8" s="88"/>
      <c r="M8" s="1" t="s">
        <v>46</v>
      </c>
      <c r="N8" s="1" t="s">
        <v>47</v>
      </c>
    </row>
    <row r="9" spans="1:17" ht="19.5" customHeight="1" thickBot="1">
      <c r="A9" s="22" t="s">
        <v>20</v>
      </c>
      <c r="B9" s="9">
        <v>20</v>
      </c>
      <c r="C9" s="3">
        <f aca="true" t="shared" si="0" ref="C9:C15">N9-M9</f>
        <v>20</v>
      </c>
      <c r="D9" s="64"/>
      <c r="E9" s="46"/>
      <c r="F9" s="62"/>
      <c r="G9" s="63"/>
      <c r="H9" s="63"/>
      <c r="I9" s="63"/>
      <c r="J9" s="63"/>
      <c r="K9" s="63"/>
      <c r="L9" s="89"/>
      <c r="M9" s="39"/>
      <c r="N9" s="28">
        <v>20</v>
      </c>
      <c r="O9" s="52"/>
      <c r="P9" s="52"/>
      <c r="Q9" s="52"/>
    </row>
    <row r="10" spans="1:15" ht="19.5" customHeight="1" thickBot="1">
      <c r="A10" s="23" t="s">
        <v>21</v>
      </c>
      <c r="B10" s="9">
        <v>20</v>
      </c>
      <c r="C10" s="3">
        <f t="shared" si="0"/>
        <v>20</v>
      </c>
      <c r="D10" s="66"/>
      <c r="E10" s="46"/>
      <c r="F10" s="62"/>
      <c r="G10" s="79"/>
      <c r="H10" s="79"/>
      <c r="I10" s="79"/>
      <c r="J10" s="79"/>
      <c r="K10" s="79"/>
      <c r="L10" s="80"/>
      <c r="M10" s="40"/>
      <c r="N10" s="28">
        <v>20</v>
      </c>
      <c r="O10" s="52"/>
    </row>
    <row r="11" spans="1:17" ht="19.5" customHeight="1" thickBot="1">
      <c r="A11" s="22" t="s">
        <v>22</v>
      </c>
      <c r="B11" s="9">
        <v>20</v>
      </c>
      <c r="C11" s="3">
        <f t="shared" si="0"/>
        <v>20</v>
      </c>
      <c r="D11" s="24">
        <f>C9+C10+C11</f>
        <v>60</v>
      </c>
      <c r="E11" s="46"/>
      <c r="F11" s="62"/>
      <c r="G11" s="63"/>
      <c r="H11" s="63"/>
      <c r="I11" s="63"/>
      <c r="J11" s="63"/>
      <c r="K11" s="63"/>
      <c r="L11" s="63"/>
      <c r="M11" s="39"/>
      <c r="N11" s="28">
        <v>20</v>
      </c>
      <c r="O11" s="52"/>
      <c r="Q11" s="52"/>
    </row>
    <row r="12" spans="1:15" ht="19.5" customHeight="1" thickBot="1">
      <c r="A12" s="21" t="s">
        <v>23</v>
      </c>
      <c r="B12" s="9">
        <v>4</v>
      </c>
      <c r="C12" s="3">
        <f t="shared" si="0"/>
        <v>4</v>
      </c>
      <c r="D12" s="64"/>
      <c r="E12" s="46"/>
      <c r="F12" s="62"/>
      <c r="G12" s="63"/>
      <c r="H12" s="63"/>
      <c r="I12" s="63"/>
      <c r="J12" s="63"/>
      <c r="K12" s="63"/>
      <c r="L12" s="63"/>
      <c r="M12" s="39"/>
      <c r="N12" s="28">
        <v>4</v>
      </c>
      <c r="O12" s="52"/>
    </row>
    <row r="13" spans="1:15" ht="19.5" customHeight="1" thickBot="1">
      <c r="A13" s="21" t="s">
        <v>24</v>
      </c>
      <c r="B13" s="9">
        <v>8</v>
      </c>
      <c r="C13" s="3">
        <f t="shared" si="0"/>
        <v>8</v>
      </c>
      <c r="D13" s="65"/>
      <c r="E13" s="46"/>
      <c r="F13" s="62"/>
      <c r="G13" s="63"/>
      <c r="H13" s="63"/>
      <c r="I13" s="63"/>
      <c r="J13" s="63"/>
      <c r="K13" s="63"/>
      <c r="L13" s="63"/>
      <c r="M13" s="39"/>
      <c r="N13" s="28">
        <v>8</v>
      </c>
      <c r="O13" s="52"/>
    </row>
    <row r="14" spans="1:15" ht="19.5" customHeight="1" thickBot="1">
      <c r="A14" s="21" t="s">
        <v>25</v>
      </c>
      <c r="B14" s="9">
        <v>10</v>
      </c>
      <c r="C14" s="3">
        <f t="shared" si="0"/>
        <v>10</v>
      </c>
      <c r="D14" s="65"/>
      <c r="E14" s="46"/>
      <c r="F14" s="43"/>
      <c r="G14" s="62"/>
      <c r="H14" s="63"/>
      <c r="I14" s="63"/>
      <c r="J14" s="63"/>
      <c r="K14" s="63"/>
      <c r="L14" s="63"/>
      <c r="M14" s="40"/>
      <c r="N14" s="28">
        <v>10</v>
      </c>
      <c r="O14" s="52"/>
    </row>
    <row r="15" spans="1:24" ht="19.5" customHeight="1" thickBot="1">
      <c r="A15" s="21" t="s">
        <v>48</v>
      </c>
      <c r="B15" s="9">
        <v>20</v>
      </c>
      <c r="C15" s="3">
        <f t="shared" si="0"/>
        <v>20</v>
      </c>
      <c r="D15" s="66"/>
      <c r="E15" s="46"/>
      <c r="F15" s="44"/>
      <c r="G15" s="113"/>
      <c r="H15" s="114"/>
      <c r="I15" s="115"/>
      <c r="J15" s="63"/>
      <c r="K15" s="116"/>
      <c r="L15" s="117"/>
      <c r="M15" s="39"/>
      <c r="N15" s="28">
        <v>20</v>
      </c>
      <c r="O15" s="52"/>
      <c r="X15" s="60" t="s">
        <v>70</v>
      </c>
    </row>
    <row r="16" spans="1:24" ht="19.5" customHeight="1" thickBot="1">
      <c r="A16" s="21" t="s">
        <v>26</v>
      </c>
      <c r="B16" s="31">
        <v>12</v>
      </c>
      <c r="C16" s="32">
        <f aca="true" t="shared" si="1" ref="C16:C22">N16-M16</f>
        <v>12</v>
      </c>
      <c r="D16" s="25">
        <f>SUM(C12:C16)</f>
        <v>54</v>
      </c>
      <c r="E16" s="46"/>
      <c r="F16" s="62"/>
      <c r="G16" s="63"/>
      <c r="H16" s="63"/>
      <c r="I16" s="63"/>
      <c r="J16" s="63"/>
      <c r="K16" s="63"/>
      <c r="L16" s="63"/>
      <c r="M16" s="39"/>
      <c r="N16" s="30">
        <v>12</v>
      </c>
      <c r="O16" s="52"/>
      <c r="X16" s="60" t="s">
        <v>71</v>
      </c>
    </row>
    <row r="17" spans="1:25" ht="19.5" customHeight="1" thickBot="1">
      <c r="A17" s="53" t="s">
        <v>62</v>
      </c>
      <c r="B17" s="31">
        <v>10</v>
      </c>
      <c r="C17" s="32">
        <f t="shared" si="1"/>
        <v>10</v>
      </c>
      <c r="D17" s="54"/>
      <c r="E17" s="46"/>
      <c r="F17" s="62"/>
      <c r="G17" s="79"/>
      <c r="H17" s="79"/>
      <c r="I17" s="79"/>
      <c r="J17" s="79"/>
      <c r="K17" s="79"/>
      <c r="L17" s="80"/>
      <c r="M17" s="39"/>
      <c r="N17" s="30">
        <v>10</v>
      </c>
      <c r="O17" s="52"/>
      <c r="X17" s="60" t="s">
        <v>70</v>
      </c>
      <c r="Y17" s="60" t="s">
        <v>73</v>
      </c>
    </row>
    <row r="18" spans="1:25" ht="19.5" customHeight="1" thickBot="1">
      <c r="A18" s="53" t="s">
        <v>63</v>
      </c>
      <c r="B18" s="9">
        <v>10</v>
      </c>
      <c r="C18" s="3">
        <f t="shared" si="1"/>
        <v>10</v>
      </c>
      <c r="D18" s="64"/>
      <c r="E18" s="46"/>
      <c r="F18" s="62"/>
      <c r="G18" s="63"/>
      <c r="H18" s="63"/>
      <c r="I18" s="63"/>
      <c r="J18" s="63"/>
      <c r="K18" s="63"/>
      <c r="L18" s="63"/>
      <c r="M18" s="39"/>
      <c r="N18" s="28">
        <v>10</v>
      </c>
      <c r="X18" s="60" t="s">
        <v>71</v>
      </c>
      <c r="Y18" s="60" t="s">
        <v>74</v>
      </c>
    </row>
    <row r="19" spans="1:25" ht="19.5" customHeight="1" thickBot="1">
      <c r="A19" s="53" t="s">
        <v>27</v>
      </c>
      <c r="B19" s="9">
        <v>4</v>
      </c>
      <c r="C19" s="3">
        <f t="shared" si="1"/>
        <v>4</v>
      </c>
      <c r="D19" s="65"/>
      <c r="E19" s="46"/>
      <c r="F19" s="62"/>
      <c r="G19" s="63"/>
      <c r="H19" s="63"/>
      <c r="I19" s="63"/>
      <c r="J19" s="63"/>
      <c r="K19" s="63"/>
      <c r="L19" s="63"/>
      <c r="M19" s="40"/>
      <c r="N19" s="28">
        <v>4</v>
      </c>
      <c r="O19" s="52"/>
      <c r="X19" s="60" t="s">
        <v>72</v>
      </c>
      <c r="Y19" s="60" t="s">
        <v>75</v>
      </c>
    </row>
    <row r="20" spans="1:15" ht="19.5" customHeight="1" thickBot="1">
      <c r="A20" s="53" t="s">
        <v>28</v>
      </c>
      <c r="B20" s="31">
        <v>8</v>
      </c>
      <c r="C20" s="32">
        <f t="shared" si="1"/>
        <v>8</v>
      </c>
      <c r="D20" s="66"/>
      <c r="E20" s="46"/>
      <c r="F20" s="62"/>
      <c r="G20" s="63"/>
      <c r="H20" s="63"/>
      <c r="I20" s="63"/>
      <c r="J20" s="63"/>
      <c r="K20" s="63"/>
      <c r="L20" s="63"/>
      <c r="M20" s="39"/>
      <c r="N20" s="30">
        <v>8</v>
      </c>
      <c r="O20" s="52"/>
    </row>
    <row r="21" spans="1:15" ht="19.5" customHeight="1" thickBot="1">
      <c r="A21" s="53" t="s">
        <v>29</v>
      </c>
      <c r="B21" s="31">
        <v>8</v>
      </c>
      <c r="C21" s="32">
        <f t="shared" si="1"/>
        <v>8</v>
      </c>
      <c r="D21" s="58">
        <f>SUM(C17:C21)</f>
        <v>40</v>
      </c>
      <c r="E21" s="46"/>
      <c r="F21" s="92"/>
      <c r="G21" s="93"/>
      <c r="H21" s="93"/>
      <c r="I21" s="93"/>
      <c r="J21" s="93"/>
      <c r="K21" s="93"/>
      <c r="L21" s="93"/>
      <c r="M21" s="41"/>
      <c r="N21" s="30">
        <v>8</v>
      </c>
      <c r="O21" s="52"/>
    </row>
    <row r="22" spans="1:15" ht="15" customHeight="1" thickBot="1">
      <c r="A22" s="94" t="s">
        <v>30</v>
      </c>
      <c r="B22" s="97">
        <v>30</v>
      </c>
      <c r="C22" s="100">
        <f t="shared" si="1"/>
        <v>30</v>
      </c>
      <c r="D22" s="64"/>
      <c r="E22" s="103"/>
      <c r="F22" s="92"/>
      <c r="G22" s="93"/>
      <c r="H22" s="93"/>
      <c r="I22" s="93"/>
      <c r="J22" s="93"/>
      <c r="K22" s="93"/>
      <c r="L22" s="93"/>
      <c r="M22" s="39"/>
      <c r="N22" s="28">
        <v>30</v>
      </c>
      <c r="O22" s="52"/>
    </row>
    <row r="23" spans="1:14" ht="11.25" customHeight="1">
      <c r="A23" s="95"/>
      <c r="B23" s="98"/>
      <c r="C23" s="101"/>
      <c r="D23" s="65"/>
      <c r="E23" s="104"/>
      <c r="F23" s="109" t="s">
        <v>57</v>
      </c>
      <c r="G23" s="110"/>
      <c r="H23" s="126"/>
      <c r="I23" s="127"/>
      <c r="J23" s="127"/>
      <c r="K23" s="127"/>
      <c r="L23" s="128"/>
      <c r="M23" s="57"/>
      <c r="N23" s="57"/>
    </row>
    <row r="24" spans="1:14" ht="12" customHeight="1" thickBot="1">
      <c r="A24" s="96"/>
      <c r="B24" s="99"/>
      <c r="C24" s="102"/>
      <c r="D24" s="65"/>
      <c r="E24" s="105"/>
      <c r="F24" s="35" t="s">
        <v>38</v>
      </c>
      <c r="G24" s="36"/>
      <c r="H24" s="131"/>
      <c r="I24" s="132"/>
      <c r="J24" s="132"/>
      <c r="K24" s="132"/>
      <c r="L24" s="133"/>
      <c r="M24" s="57"/>
      <c r="N24" s="57"/>
    </row>
    <row r="25" spans="1:15" ht="23.25" customHeight="1" thickBot="1">
      <c r="A25" s="23" t="s">
        <v>31</v>
      </c>
      <c r="B25" s="9">
        <v>30</v>
      </c>
      <c r="C25" s="3">
        <f>N25-M25</f>
        <v>30</v>
      </c>
      <c r="D25" s="65"/>
      <c r="E25" s="46"/>
      <c r="F25" s="202"/>
      <c r="G25" s="131"/>
      <c r="H25" s="131"/>
      <c r="I25" s="131"/>
      <c r="J25" s="131"/>
      <c r="K25" s="131"/>
      <c r="L25" s="131"/>
      <c r="M25" s="39"/>
      <c r="N25" s="28">
        <v>30</v>
      </c>
      <c r="O25" s="52"/>
    </row>
    <row r="26" spans="1:15" ht="21.75" customHeight="1" thickBot="1">
      <c r="A26" s="23" t="s">
        <v>32</v>
      </c>
      <c r="B26" s="9">
        <v>30</v>
      </c>
      <c r="C26" s="3">
        <f>N26-M26</f>
        <v>30</v>
      </c>
      <c r="D26" s="66"/>
      <c r="E26" s="46"/>
      <c r="F26" s="92"/>
      <c r="G26" s="93"/>
      <c r="H26" s="93"/>
      <c r="I26" s="93"/>
      <c r="J26" s="93"/>
      <c r="K26" s="93"/>
      <c r="L26" s="93"/>
      <c r="M26" s="39"/>
      <c r="N26" s="28">
        <v>30</v>
      </c>
      <c r="O26" s="52"/>
    </row>
    <row r="27" spans="1:15" ht="19.5" customHeight="1" thickBot="1">
      <c r="A27" s="81" t="s">
        <v>33</v>
      </c>
      <c r="B27" s="83">
        <v>20</v>
      </c>
      <c r="C27" s="84">
        <f>(N27-M28)-(M27)-(N28)</f>
        <v>20</v>
      </c>
      <c r="D27" s="106">
        <f>SUM(C22:C28)</f>
        <v>110</v>
      </c>
      <c r="E27" s="140"/>
      <c r="F27" s="124" t="s">
        <v>39</v>
      </c>
      <c r="G27" s="125"/>
      <c r="H27" s="125"/>
      <c r="I27" s="48"/>
      <c r="J27" s="37" t="s">
        <v>55</v>
      </c>
      <c r="K27" s="141">
        <f>I27*1.33</f>
        <v>0</v>
      </c>
      <c r="L27" s="142"/>
      <c r="M27" s="42">
        <f>I27*1.33</f>
        <v>0</v>
      </c>
      <c r="N27" s="33">
        <v>20</v>
      </c>
      <c r="O27" s="52"/>
    </row>
    <row r="28" spans="1:25" ht="16.5" customHeight="1" thickBot="1">
      <c r="A28" s="82"/>
      <c r="B28" s="83"/>
      <c r="C28" s="85"/>
      <c r="D28" s="96"/>
      <c r="E28" s="105"/>
      <c r="F28" s="90" t="s">
        <v>49</v>
      </c>
      <c r="G28" s="91"/>
      <c r="H28" s="51"/>
      <c r="I28" s="50" t="s">
        <v>56</v>
      </c>
      <c r="J28" s="129"/>
      <c r="K28" s="129"/>
      <c r="L28" s="130"/>
      <c r="M28" s="55">
        <f>VLOOKUP(H28,X28:Y69,2)</f>
        <v>0</v>
      </c>
      <c r="N28" s="56"/>
      <c r="X28">
        <v>0</v>
      </c>
      <c r="Y28">
        <v>0</v>
      </c>
    </row>
    <row r="29" spans="1:25" ht="19.5" customHeight="1" thickBot="1">
      <c r="A29" s="21" t="s">
        <v>34</v>
      </c>
      <c r="B29" s="9">
        <v>30</v>
      </c>
      <c r="C29" s="3">
        <f>N29-M29</f>
        <v>30</v>
      </c>
      <c r="D29" s="64"/>
      <c r="E29" s="46"/>
      <c r="F29" s="137"/>
      <c r="G29" s="138"/>
      <c r="H29" s="138"/>
      <c r="I29" s="138"/>
      <c r="J29" s="138"/>
      <c r="K29" s="138"/>
      <c r="L29" s="139"/>
      <c r="M29" s="41"/>
      <c r="N29" s="34">
        <v>30</v>
      </c>
      <c r="O29" s="52"/>
      <c r="X29">
        <v>1</v>
      </c>
      <c r="Y29">
        <v>0</v>
      </c>
    </row>
    <row r="30" spans="1:25" ht="15" customHeight="1" thickBot="1">
      <c r="A30" s="168" t="s">
        <v>35</v>
      </c>
      <c r="B30" s="164">
        <v>40</v>
      </c>
      <c r="C30" s="84">
        <f>N30-M30</f>
        <v>40</v>
      </c>
      <c r="D30" s="65"/>
      <c r="E30" s="134"/>
      <c r="F30" s="62"/>
      <c r="G30" s="63"/>
      <c r="H30" s="63"/>
      <c r="I30" s="63"/>
      <c r="J30" s="63"/>
      <c r="K30" s="63"/>
      <c r="L30" s="63"/>
      <c r="M30" s="39"/>
      <c r="N30" s="30">
        <v>40</v>
      </c>
      <c r="O30" s="52"/>
      <c r="P30" s="5"/>
      <c r="X30">
        <f>X29+0.5</f>
        <v>1.5</v>
      </c>
      <c r="Y30">
        <v>0</v>
      </c>
    </row>
    <row r="31" spans="1:25" ht="15.75" customHeight="1">
      <c r="A31" s="162"/>
      <c r="B31" s="165"/>
      <c r="C31" s="167"/>
      <c r="D31" s="65"/>
      <c r="E31" s="135"/>
      <c r="F31" s="123" t="s">
        <v>45</v>
      </c>
      <c r="G31" s="79"/>
      <c r="H31" s="120"/>
      <c r="I31" s="121"/>
      <c r="J31" s="121"/>
      <c r="K31" s="121"/>
      <c r="L31" s="122"/>
      <c r="M31" s="57"/>
      <c r="N31" s="57"/>
      <c r="X31">
        <f aca="true" t="shared" si="2" ref="X31:X49">X30+0.5</f>
        <v>2</v>
      </c>
      <c r="Y31">
        <v>0</v>
      </c>
    </row>
    <row r="32" spans="1:25" ht="14.25" customHeight="1">
      <c r="A32" s="162"/>
      <c r="B32" s="165"/>
      <c r="C32" s="167"/>
      <c r="D32" s="65"/>
      <c r="E32" s="135"/>
      <c r="F32" s="123" t="s">
        <v>38</v>
      </c>
      <c r="G32" s="79"/>
      <c r="H32" s="120"/>
      <c r="I32" s="121"/>
      <c r="J32" s="121"/>
      <c r="K32" s="121"/>
      <c r="L32" s="122"/>
      <c r="M32" s="57"/>
      <c r="N32" s="57"/>
      <c r="X32">
        <f t="shared" si="2"/>
        <v>2.5</v>
      </c>
      <c r="Y32">
        <v>1</v>
      </c>
    </row>
    <row r="33" spans="1:25" ht="14.25" customHeight="1">
      <c r="A33" s="162"/>
      <c r="B33" s="165"/>
      <c r="C33" s="167"/>
      <c r="D33" s="65"/>
      <c r="E33" s="135"/>
      <c r="F33" s="123" t="s">
        <v>53</v>
      </c>
      <c r="G33" s="79"/>
      <c r="H33" s="120"/>
      <c r="I33" s="121"/>
      <c r="J33" s="121"/>
      <c r="K33" s="121"/>
      <c r="L33" s="122"/>
      <c r="M33" s="57"/>
      <c r="N33" s="57"/>
      <c r="X33">
        <f t="shared" si="2"/>
        <v>3</v>
      </c>
      <c r="Y33">
        <f>Y32+1</f>
        <v>2</v>
      </c>
    </row>
    <row r="34" spans="1:25" ht="15.75" customHeight="1" thickBot="1">
      <c r="A34" s="163"/>
      <c r="B34" s="166"/>
      <c r="C34" s="85"/>
      <c r="D34" s="66"/>
      <c r="E34" s="136"/>
      <c r="F34" s="123" t="s">
        <v>54</v>
      </c>
      <c r="G34" s="79"/>
      <c r="H34" s="120"/>
      <c r="I34" s="121"/>
      <c r="J34" s="121"/>
      <c r="K34" s="121"/>
      <c r="L34" s="122"/>
      <c r="M34" s="57"/>
      <c r="N34" s="57"/>
      <c r="X34">
        <f t="shared" si="2"/>
        <v>3.5</v>
      </c>
      <c r="Y34">
        <f aca="true" t="shared" si="3" ref="Y34:Y50">Y33+1</f>
        <v>3</v>
      </c>
    </row>
    <row r="35" spans="1:25" ht="15.75" customHeight="1" thickBot="1">
      <c r="A35" s="161" t="s">
        <v>36</v>
      </c>
      <c r="B35" s="164">
        <v>30</v>
      </c>
      <c r="C35" s="84">
        <f>N35-M35</f>
        <v>30</v>
      </c>
      <c r="D35" s="188">
        <f>SUM(C29:C38)</f>
        <v>100</v>
      </c>
      <c r="E35" s="134"/>
      <c r="F35" s="62"/>
      <c r="G35" s="63"/>
      <c r="H35" s="63"/>
      <c r="I35" s="63"/>
      <c r="J35" s="63"/>
      <c r="K35" s="63"/>
      <c r="L35" s="63"/>
      <c r="M35" s="39"/>
      <c r="N35" s="30">
        <v>30</v>
      </c>
      <c r="O35" s="52"/>
      <c r="X35">
        <f t="shared" si="2"/>
        <v>4</v>
      </c>
      <c r="Y35">
        <f t="shared" si="3"/>
        <v>4</v>
      </c>
    </row>
    <row r="36" spans="1:25" ht="11.25" customHeight="1">
      <c r="A36" s="162"/>
      <c r="B36" s="165"/>
      <c r="C36" s="167"/>
      <c r="D36" s="162"/>
      <c r="E36" s="135"/>
      <c r="F36" s="123" t="s">
        <v>50</v>
      </c>
      <c r="G36" s="79"/>
      <c r="H36" s="63"/>
      <c r="I36" s="116"/>
      <c r="J36" s="116"/>
      <c r="K36" s="116"/>
      <c r="L36" s="145"/>
      <c r="M36" s="57"/>
      <c r="N36" s="57"/>
      <c r="X36">
        <f t="shared" si="2"/>
        <v>4.5</v>
      </c>
      <c r="Y36">
        <f t="shared" si="3"/>
        <v>5</v>
      </c>
    </row>
    <row r="37" spans="1:25" ht="13.5" customHeight="1">
      <c r="A37" s="162"/>
      <c r="B37" s="165"/>
      <c r="C37" s="167"/>
      <c r="D37" s="162"/>
      <c r="E37" s="135"/>
      <c r="F37" s="123" t="s">
        <v>51</v>
      </c>
      <c r="G37" s="79"/>
      <c r="H37" s="63"/>
      <c r="I37" s="116"/>
      <c r="J37" s="116"/>
      <c r="K37" s="116"/>
      <c r="L37" s="145"/>
      <c r="M37" s="57"/>
      <c r="N37" s="57"/>
      <c r="X37">
        <f t="shared" si="2"/>
        <v>5</v>
      </c>
      <c r="Y37">
        <f t="shared" si="3"/>
        <v>6</v>
      </c>
    </row>
    <row r="38" spans="1:25" ht="14.25" customHeight="1">
      <c r="A38" s="163"/>
      <c r="B38" s="166"/>
      <c r="C38" s="85"/>
      <c r="D38" s="163"/>
      <c r="E38" s="136"/>
      <c r="F38" s="123" t="s">
        <v>52</v>
      </c>
      <c r="G38" s="79"/>
      <c r="H38" s="63"/>
      <c r="I38" s="116"/>
      <c r="J38" s="116"/>
      <c r="K38" s="116"/>
      <c r="L38" s="145"/>
      <c r="M38" s="57"/>
      <c r="N38" s="57"/>
      <c r="X38">
        <f t="shared" si="2"/>
        <v>5.5</v>
      </c>
      <c r="Y38">
        <f t="shared" si="3"/>
        <v>7</v>
      </c>
    </row>
    <row r="39" spans="1:25" ht="19.5" customHeight="1">
      <c r="A39" s="27" t="s">
        <v>16</v>
      </c>
      <c r="B39" s="9">
        <v>364</v>
      </c>
      <c r="C39" s="15">
        <f>SUM(D11+D16+D21+D27+D35)</f>
        <v>364</v>
      </c>
      <c r="D39" s="3"/>
      <c r="E39" s="49"/>
      <c r="F39" s="146" t="s">
        <v>64</v>
      </c>
      <c r="G39" s="147"/>
      <c r="H39" s="148" t="s">
        <v>65</v>
      </c>
      <c r="I39" s="149"/>
      <c r="J39" s="62"/>
      <c r="K39" s="116"/>
      <c r="L39" s="145"/>
      <c r="X39">
        <f t="shared" si="2"/>
        <v>6</v>
      </c>
      <c r="Y39">
        <f t="shared" si="3"/>
        <v>8</v>
      </c>
    </row>
    <row r="40" spans="1:25" ht="19.5" customHeight="1">
      <c r="A40" s="27" t="s">
        <v>17</v>
      </c>
      <c r="B40" s="9">
        <v>36</v>
      </c>
      <c r="C40" s="16">
        <f>IF((C39*10%)-E40&gt;36,36,(C39*10%)-E40)</f>
        <v>36</v>
      </c>
      <c r="D40" s="3"/>
      <c r="E40" s="47">
        <f>SUM(E9:E39)</f>
        <v>0</v>
      </c>
      <c r="F40" s="123" t="s">
        <v>37</v>
      </c>
      <c r="G40" s="203"/>
      <c r="H40" s="203"/>
      <c r="I40" s="203"/>
      <c r="J40" s="203"/>
      <c r="K40" s="203"/>
      <c r="L40" s="204"/>
      <c r="X40">
        <f t="shared" si="2"/>
        <v>6.5</v>
      </c>
      <c r="Y40">
        <f t="shared" si="3"/>
        <v>9</v>
      </c>
    </row>
    <row r="41" spans="1:25" ht="24.75" customHeight="1">
      <c r="A41" s="26" t="s">
        <v>18</v>
      </c>
      <c r="B41" s="9">
        <v>400</v>
      </c>
      <c r="C41" s="29">
        <f>SUM(C39:C40)</f>
        <v>400</v>
      </c>
      <c r="D41" s="3"/>
      <c r="E41" s="3"/>
      <c r="F41" s="146" t="s">
        <v>58</v>
      </c>
      <c r="G41" s="205"/>
      <c r="H41" s="63"/>
      <c r="I41" s="116"/>
      <c r="J41" s="116"/>
      <c r="K41" s="116"/>
      <c r="L41" s="145"/>
      <c r="X41">
        <f t="shared" si="2"/>
        <v>7</v>
      </c>
      <c r="Y41">
        <f t="shared" si="3"/>
        <v>10</v>
      </c>
    </row>
    <row r="42" spans="1:25" ht="4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X42">
        <f t="shared" si="2"/>
        <v>7.5</v>
      </c>
      <c r="Y42">
        <f t="shared" si="3"/>
        <v>11</v>
      </c>
    </row>
    <row r="43" spans="1:25" ht="36" customHeight="1">
      <c r="A43" s="171" t="s">
        <v>44</v>
      </c>
      <c r="B43" s="173"/>
      <c r="C43" s="185" t="s">
        <v>42</v>
      </c>
      <c r="D43" s="187"/>
      <c r="E43" s="186"/>
      <c r="F43" s="185" t="s">
        <v>42</v>
      </c>
      <c r="G43" s="186"/>
      <c r="H43" s="189" t="s">
        <v>41</v>
      </c>
      <c r="I43" s="187"/>
      <c r="J43" s="186"/>
      <c r="K43" s="185" t="s">
        <v>40</v>
      </c>
      <c r="L43" s="186"/>
      <c r="X43">
        <f t="shared" si="2"/>
        <v>8</v>
      </c>
      <c r="Y43">
        <f t="shared" si="3"/>
        <v>12</v>
      </c>
    </row>
    <row r="44" spans="1:25" ht="12.75">
      <c r="A44" s="172"/>
      <c r="B44" s="174"/>
      <c r="C44" s="143"/>
      <c r="D44" s="190"/>
      <c r="E44" s="144"/>
      <c r="F44" s="143"/>
      <c r="G44" s="144"/>
      <c r="H44" s="143"/>
      <c r="I44" s="190"/>
      <c r="J44" s="144"/>
      <c r="K44" s="143"/>
      <c r="L44" s="144"/>
      <c r="X44">
        <f t="shared" si="2"/>
        <v>8.5</v>
      </c>
      <c r="Y44">
        <f t="shared" si="3"/>
        <v>13</v>
      </c>
    </row>
    <row r="45" spans="1:25" ht="18" customHeight="1">
      <c r="A45" s="170"/>
      <c r="B45" s="175"/>
      <c r="C45" s="152"/>
      <c r="D45" s="153"/>
      <c r="E45" s="154"/>
      <c r="F45" s="77"/>
      <c r="G45" s="178"/>
      <c r="H45" s="191" t="s">
        <v>61</v>
      </c>
      <c r="I45" s="192"/>
      <c r="J45" s="193"/>
      <c r="K45" s="191" t="s">
        <v>61</v>
      </c>
      <c r="L45" s="193"/>
      <c r="X45">
        <f t="shared" si="2"/>
        <v>9</v>
      </c>
      <c r="Y45">
        <f t="shared" si="3"/>
        <v>14</v>
      </c>
    </row>
    <row r="46" spans="1:25" ht="33.75" customHeight="1">
      <c r="A46" s="169" t="s">
        <v>43</v>
      </c>
      <c r="B46" s="176" t="str">
        <f>IF(C41&gt;319.99,"EXC",IF(C41&gt;279.99,"TB",IF(C41&gt;239.99,"B",IF(C41&gt;0,"NC",""))))</f>
        <v>EXC</v>
      </c>
      <c r="C46" s="155"/>
      <c r="D46" s="156"/>
      <c r="E46" s="157"/>
      <c r="F46" s="180"/>
      <c r="G46" s="182"/>
      <c r="H46" s="194"/>
      <c r="I46" s="195"/>
      <c r="J46" s="196"/>
      <c r="K46" s="201"/>
      <c r="L46" s="196"/>
      <c r="X46">
        <f t="shared" si="2"/>
        <v>9.5</v>
      </c>
      <c r="Y46">
        <f t="shared" si="3"/>
        <v>15</v>
      </c>
    </row>
    <row r="47" spans="1:25" ht="13.5" customHeight="1">
      <c r="A47" s="170"/>
      <c r="B47" s="177"/>
      <c r="C47" s="158"/>
      <c r="D47" s="159"/>
      <c r="E47" s="160"/>
      <c r="F47" s="180"/>
      <c r="G47" s="182"/>
      <c r="H47" s="197"/>
      <c r="I47" s="198"/>
      <c r="J47" s="199"/>
      <c r="K47" s="197"/>
      <c r="L47" s="199"/>
      <c r="M47" s="4"/>
      <c r="X47">
        <f t="shared" si="2"/>
        <v>10</v>
      </c>
      <c r="Y47">
        <f t="shared" si="3"/>
        <v>16</v>
      </c>
    </row>
    <row r="48" spans="1:25" ht="12.75">
      <c r="A48" s="61" t="s">
        <v>76</v>
      </c>
      <c r="B48" s="45"/>
      <c r="C48" s="6"/>
      <c r="D48" s="6"/>
      <c r="E48" s="6"/>
      <c r="F48" s="6"/>
      <c r="G48" s="6"/>
      <c r="H48" s="6"/>
      <c r="I48" s="6"/>
      <c r="J48" s="6"/>
      <c r="K48" s="5"/>
      <c r="X48">
        <f t="shared" si="2"/>
        <v>10.5</v>
      </c>
      <c r="Y48">
        <f t="shared" si="3"/>
        <v>17</v>
      </c>
    </row>
    <row r="49" spans="8:25" ht="12.75">
      <c r="H49" s="5"/>
      <c r="I49" s="5"/>
      <c r="J49" s="5"/>
      <c r="X49">
        <f t="shared" si="2"/>
        <v>11</v>
      </c>
      <c r="Y49">
        <f t="shared" si="3"/>
        <v>18</v>
      </c>
    </row>
    <row r="50" spans="24:25" ht="12.75">
      <c r="X50">
        <f>X49+0.5</f>
        <v>11.5</v>
      </c>
      <c r="Y50">
        <f t="shared" si="3"/>
        <v>19</v>
      </c>
    </row>
    <row r="51" spans="24:25" ht="12.75">
      <c r="X51">
        <f>X50+0.5</f>
        <v>12</v>
      </c>
      <c r="Y51">
        <v>20</v>
      </c>
    </row>
    <row r="52" spans="24:25" ht="12.75">
      <c r="X52">
        <f>X51+1</f>
        <v>13</v>
      </c>
      <c r="Y52">
        <v>20</v>
      </c>
    </row>
    <row r="53" spans="24:25" ht="12.75">
      <c r="X53">
        <f aca="true" t="shared" si="4" ref="X53:X68">X52+1</f>
        <v>14</v>
      </c>
      <c r="Y53">
        <v>20</v>
      </c>
    </row>
    <row r="54" spans="24:25" ht="12.75">
      <c r="X54">
        <f t="shared" si="4"/>
        <v>15</v>
      </c>
      <c r="Y54">
        <v>20</v>
      </c>
    </row>
    <row r="55" spans="24:25" ht="12.75">
      <c r="X55">
        <f t="shared" si="4"/>
        <v>16</v>
      </c>
      <c r="Y55">
        <v>20</v>
      </c>
    </row>
    <row r="56" spans="24:25" ht="12.75">
      <c r="X56">
        <f t="shared" si="4"/>
        <v>17</v>
      </c>
      <c r="Y56">
        <v>20</v>
      </c>
    </row>
    <row r="57" spans="24:25" ht="12.75">
      <c r="X57">
        <f t="shared" si="4"/>
        <v>18</v>
      </c>
      <c r="Y57">
        <v>20</v>
      </c>
    </row>
    <row r="58" spans="24:25" ht="12.75">
      <c r="X58">
        <f t="shared" si="4"/>
        <v>19</v>
      </c>
      <c r="Y58">
        <v>20</v>
      </c>
    </row>
    <row r="59" spans="24:25" ht="12.75">
      <c r="X59">
        <f t="shared" si="4"/>
        <v>20</v>
      </c>
      <c r="Y59">
        <v>20</v>
      </c>
    </row>
    <row r="60" spans="24:25" ht="12.75">
      <c r="X60">
        <f t="shared" si="4"/>
        <v>21</v>
      </c>
      <c r="Y60">
        <v>20</v>
      </c>
    </row>
    <row r="61" spans="24:25" ht="12.75">
      <c r="X61">
        <f t="shared" si="4"/>
        <v>22</v>
      </c>
      <c r="Y61">
        <v>20</v>
      </c>
    </row>
    <row r="62" spans="24:25" ht="12.75">
      <c r="X62">
        <f t="shared" si="4"/>
        <v>23</v>
      </c>
      <c r="Y62">
        <v>20</v>
      </c>
    </row>
    <row r="63" spans="24:25" ht="12.75">
      <c r="X63">
        <f t="shared" si="4"/>
        <v>24</v>
      </c>
      <c r="Y63">
        <v>20</v>
      </c>
    </row>
    <row r="64" spans="24:25" ht="12.75">
      <c r="X64">
        <f t="shared" si="4"/>
        <v>25</v>
      </c>
      <c r="Y64">
        <v>20</v>
      </c>
    </row>
    <row r="65" spans="24:25" ht="12.75">
      <c r="X65">
        <f t="shared" si="4"/>
        <v>26</v>
      </c>
      <c r="Y65">
        <v>20</v>
      </c>
    </row>
    <row r="66" spans="24:25" ht="12.75">
      <c r="X66">
        <f t="shared" si="4"/>
        <v>27</v>
      </c>
      <c r="Y66">
        <v>20</v>
      </c>
    </row>
    <row r="67" spans="24:25" ht="12.75">
      <c r="X67">
        <f t="shared" si="4"/>
        <v>28</v>
      </c>
      <c r="Y67">
        <v>20</v>
      </c>
    </row>
    <row r="68" spans="24:25" ht="12.75">
      <c r="X68">
        <f t="shared" si="4"/>
        <v>29</v>
      </c>
      <c r="Y68">
        <v>20</v>
      </c>
    </row>
    <row r="69" spans="24:25" ht="12.75">
      <c r="X69">
        <f>X68+1</f>
        <v>30</v>
      </c>
      <c r="Y69">
        <v>20</v>
      </c>
    </row>
  </sheetData>
  <sheetProtection formatCells="0" formatRows="0"/>
  <mergeCells count="104">
    <mergeCell ref="H4:I4"/>
    <mergeCell ref="K45:L45"/>
    <mergeCell ref="K46:L47"/>
    <mergeCell ref="F25:L25"/>
    <mergeCell ref="F26:L26"/>
    <mergeCell ref="F40:L40"/>
    <mergeCell ref="H37:L37"/>
    <mergeCell ref="F36:G36"/>
    <mergeCell ref="F41:G41"/>
    <mergeCell ref="H32:L32"/>
    <mergeCell ref="D35:D38"/>
    <mergeCell ref="F45:G47"/>
    <mergeCell ref="H43:J43"/>
    <mergeCell ref="F44:G44"/>
    <mergeCell ref="C44:E44"/>
    <mergeCell ref="H44:J44"/>
    <mergeCell ref="F43:G43"/>
    <mergeCell ref="H45:J45"/>
    <mergeCell ref="H46:J47"/>
    <mergeCell ref="A46:A47"/>
    <mergeCell ref="A43:A45"/>
    <mergeCell ref="B43:B45"/>
    <mergeCell ref="B46:B47"/>
    <mergeCell ref="J2:L6"/>
    <mergeCell ref="K43:L43"/>
    <mergeCell ref="H36:L36"/>
    <mergeCell ref="B30:B34"/>
    <mergeCell ref="C30:C34"/>
    <mergeCell ref="H41:L41"/>
    <mergeCell ref="A1:A2"/>
    <mergeCell ref="C45:E47"/>
    <mergeCell ref="A35:A38"/>
    <mergeCell ref="B35:B38"/>
    <mergeCell ref="B4:F4"/>
    <mergeCell ref="C35:C38"/>
    <mergeCell ref="D12:D15"/>
    <mergeCell ref="A30:A34"/>
    <mergeCell ref="D22:D26"/>
    <mergeCell ref="D29:D34"/>
    <mergeCell ref="K44:L44"/>
    <mergeCell ref="E35:E38"/>
    <mergeCell ref="F38:G38"/>
    <mergeCell ref="H38:L38"/>
    <mergeCell ref="F35:L35"/>
    <mergeCell ref="F39:G39"/>
    <mergeCell ref="H39:I39"/>
    <mergeCell ref="J39:L39"/>
    <mergeCell ref="F37:G37"/>
    <mergeCell ref="C43:E43"/>
    <mergeCell ref="E30:E34"/>
    <mergeCell ref="F30:L30"/>
    <mergeCell ref="F29:L29"/>
    <mergeCell ref="E27:E28"/>
    <mergeCell ref="F34:G34"/>
    <mergeCell ref="F33:G33"/>
    <mergeCell ref="H33:L33"/>
    <mergeCell ref="K27:L27"/>
    <mergeCell ref="H34:L34"/>
    <mergeCell ref="F31:G31"/>
    <mergeCell ref="K1:L1"/>
    <mergeCell ref="F13:L13"/>
    <mergeCell ref="H31:L31"/>
    <mergeCell ref="F32:G32"/>
    <mergeCell ref="F27:H27"/>
    <mergeCell ref="H23:L23"/>
    <mergeCell ref="F20:L20"/>
    <mergeCell ref="J28:L28"/>
    <mergeCell ref="B3:F3"/>
    <mergeCell ref="F18:L18"/>
    <mergeCell ref="B5:F5"/>
    <mergeCell ref="G14:L14"/>
    <mergeCell ref="D6:F6"/>
    <mergeCell ref="F21:L21"/>
    <mergeCell ref="F23:G23"/>
    <mergeCell ref="H5:I5"/>
    <mergeCell ref="G15:I15"/>
    <mergeCell ref="J15:L15"/>
    <mergeCell ref="A22:A24"/>
    <mergeCell ref="B22:B24"/>
    <mergeCell ref="C22:C24"/>
    <mergeCell ref="E22:E24"/>
    <mergeCell ref="D27:D28"/>
    <mergeCell ref="H6:I6"/>
    <mergeCell ref="H24:L24"/>
    <mergeCell ref="A27:A28"/>
    <mergeCell ref="B27:B28"/>
    <mergeCell ref="C27:C28"/>
    <mergeCell ref="F8:L8"/>
    <mergeCell ref="F11:L11"/>
    <mergeCell ref="F9:L9"/>
    <mergeCell ref="F10:L10"/>
    <mergeCell ref="F28:G28"/>
    <mergeCell ref="F22:L22"/>
    <mergeCell ref="F16:L16"/>
    <mergeCell ref="F12:L12"/>
    <mergeCell ref="F19:L19"/>
    <mergeCell ref="D18:D20"/>
    <mergeCell ref="B1:F1"/>
    <mergeCell ref="B2:F2"/>
    <mergeCell ref="H1:I1"/>
    <mergeCell ref="H2:I2"/>
    <mergeCell ref="H3:I3"/>
    <mergeCell ref="F17:L17"/>
    <mergeCell ref="D9:D10"/>
  </mergeCells>
  <dataValidations count="5">
    <dataValidation type="list" allowBlank="1" showInputMessage="1" showErrorMessage="1" sqref="F14">
      <formula1>$X$15:$X$16</formula1>
    </dataValidation>
    <dataValidation type="list" allowBlank="1" showInputMessage="1" showErrorMessage="1" sqref="F15">
      <formula1>$X$17:$X$19</formula1>
    </dataValidation>
    <dataValidation type="list" allowBlank="1" showInputMessage="1" showErrorMessage="1" sqref="G15:I15">
      <formula1>$Y$17:$Y$20</formula1>
    </dataValidation>
    <dataValidation type="list" allowBlank="1" showInputMessage="1" showErrorMessage="1" sqref="H4:I4">
      <formula1>$X$2:$X$3</formula1>
    </dataValidation>
    <dataValidation type="list" allowBlank="1" showInputMessage="1" showErrorMessage="1" sqref="H5:I5">
      <formula1>$Y$2:$Y$5</formula1>
    </dataValidation>
  </dataValidations>
  <hyperlinks>
    <hyperlink ref="A48" r:id="rId1" display="copryright2009gbillat2@wanadoo,fr"/>
  </hyperlinks>
  <printOptions gridLines="1" horizontalCentered="1" verticalCentered="1"/>
  <pageMargins left="0.11811023622047245" right="0.11811023622047245" top="0.1968503937007874" bottom="0" header="0" footer="0"/>
  <pageSetup fitToHeight="1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BILLAT</dc:creator>
  <cp:keywords/>
  <dc:description/>
  <cp:lastModifiedBy>User</cp:lastModifiedBy>
  <cp:lastPrinted>2008-05-21T16:44:54Z</cp:lastPrinted>
  <dcterms:created xsi:type="dcterms:W3CDTF">2006-12-04T15:39:01Z</dcterms:created>
  <dcterms:modified xsi:type="dcterms:W3CDTF">2009-06-05T17:04:31Z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